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060" windowHeight="7590" activeTab="0"/>
  </bookViews>
  <sheets>
    <sheet name="ปร.5 (2)" sheetId="1" r:id="rId1"/>
    <sheet name="ปร.4 (2)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<sst xmlns="http://schemas.openxmlformats.org/spreadsheetml/2006/main" count="98" uniqueCount="82">
  <si>
    <t>รายการ</t>
  </si>
  <si>
    <t>หน่วย</t>
  </si>
  <si>
    <t>จำนวน</t>
  </si>
  <si>
    <t>ราคาทุน</t>
  </si>
  <si>
    <t>ราคากลาง</t>
  </si>
  <si>
    <t>ผลรวมค่างานต้นทุนงานก่อสร้างทาง</t>
  </si>
  <si>
    <t>ผลรวมค่างานต้นทุนงานก่อสร้างสะพานและท่อเหลี่ยม</t>
  </si>
  <si>
    <t>ผลรวมค่าใช้จ่ายพิเศษตามข้อกำหนดและค่าใช้จ่ายอื่นๆ</t>
  </si>
  <si>
    <t>ค่า Factor F งานก่อสร้างทาง</t>
  </si>
  <si>
    <t>=</t>
  </si>
  <si>
    <t>ลำดับ</t>
  </si>
  <si>
    <t>ที่</t>
  </si>
  <si>
    <t>แบบ ปร. 4  (1/1)</t>
  </si>
  <si>
    <t>(ลงชื่อ)</t>
  </si>
  <si>
    <t>ตร.ม.</t>
  </si>
  <si>
    <r>
      <t>F</t>
    </r>
    <r>
      <rPr>
        <b/>
        <vertAlign val="subscript"/>
        <sz val="13"/>
        <color indexed="8"/>
        <rFont val="TH SarabunPSK"/>
        <family val="2"/>
      </rPr>
      <t>N</t>
    </r>
  </si>
  <si>
    <t>ราคา</t>
  </si>
  <si>
    <t>ต่อหน่วย</t>
  </si>
  <si>
    <t xml:space="preserve">ราคาต่อหน่วย </t>
  </si>
  <si>
    <t>x FN</t>
  </si>
  <si>
    <t>ปรับปรุงราคาเป็น</t>
  </si>
  <si>
    <t xml:space="preserve"> -</t>
  </si>
  <si>
    <t xml:space="preserve"> แบบ  ปร. 5 แผ่นที่ 1</t>
  </si>
  <si>
    <t>สรุปผลการประมาณราคาค่าก่อสร้าง</t>
  </si>
  <si>
    <r>
      <t xml:space="preserve">หน่วยงานออกแบบแปลนและรายการ </t>
    </r>
    <r>
      <rPr>
        <sz val="14"/>
        <rFont val="TH SarabunPSK"/>
        <family val="2"/>
      </rPr>
      <t xml:space="preserve">   กองช่าง                   </t>
    </r>
  </si>
  <si>
    <t>ประมาณราคาตามแบบ  ปร. 4</t>
  </si>
  <si>
    <t>ลำดับที่</t>
  </si>
  <si>
    <t>ค่าวัสดุและค่าแรงงาน</t>
  </si>
  <si>
    <t>ค่าก่อสร้างทั้งหมด</t>
  </si>
  <si>
    <t>หมายเหตุ</t>
  </si>
  <si>
    <t>รวมเป็นเงิน(บาท)</t>
  </si>
  <si>
    <t>ประเภทงานทาง</t>
  </si>
  <si>
    <t>สรุป</t>
  </si>
  <si>
    <t>ราคาค่าก่อสร้างเป็นเงิน</t>
  </si>
  <si>
    <t>ตัวอักษร                                                             ( หกแสนเก้าพันบาทถ้วน )</t>
  </si>
  <si>
    <t>เฉลี่ยราคาประมาณ</t>
  </si>
  <si>
    <t>แบบประมาณราคากลางงานก่อสร้างทาง  สะพาน  และท่อลอดเหลี่ยม</t>
  </si>
  <si>
    <t>รวมราคาค่าก่อสร้างเป็น</t>
  </si>
  <si>
    <t>ขนาดหรือเนื้อที่งานทาง</t>
  </si>
  <si>
    <t>ลบ.ม.</t>
  </si>
  <si>
    <t>รวมเป็น</t>
  </si>
  <si>
    <t>บาท</t>
  </si>
  <si>
    <t>สรุปราคากลางเป็น</t>
  </si>
  <si>
    <t xml:space="preserve"> </t>
  </si>
  <si>
    <t xml:space="preserve"> 1:3624</t>
  </si>
  <si>
    <t>ค่าภาษีมูลค่าเพิ่ม (VAT)…….7…........%</t>
  </si>
  <si>
    <t>ดอกเบี้ยเงินกู้……...…….….....6.......….%</t>
  </si>
  <si>
    <t>เงินประกันผลงานหัก……..…0........…%</t>
  </si>
  <si>
    <t>เงินล่วงหน้าจ่าย...................0........…%</t>
  </si>
  <si>
    <t xml:space="preserve">ปรับปรุงราคาค่าก่อสร้างทั้งสิ้น </t>
  </si>
  <si>
    <r>
      <t>หน่วยงานเจ้าของโครงการ/งานก่อสร้าง</t>
    </r>
    <r>
      <rPr>
        <sz val="12"/>
        <rFont val="TH SarabunPSK"/>
        <family val="2"/>
      </rPr>
      <t xml:space="preserve">      องค์การบริหารส่วนตำบลบ้านม่วง</t>
    </r>
  </si>
  <si>
    <t>งานปรับเกลี่ยบดอัดพื้นทางเดิม</t>
  </si>
  <si>
    <t>งานตีเส้นจราจร</t>
  </si>
  <si>
    <r>
      <t xml:space="preserve">เจ้าของงาน            </t>
    </r>
    <r>
      <rPr>
        <sz val="14"/>
        <rFont val="TH SarabunPSK"/>
        <family val="2"/>
      </rPr>
      <t>องค์การบริหารส่วนตำบลบ้านม่วง</t>
    </r>
  </si>
  <si>
    <r>
      <t xml:space="preserve">จำนวน   </t>
    </r>
    <r>
      <rPr>
        <sz val="14"/>
        <rFont val="TH SarabunPSK"/>
        <family val="2"/>
      </rPr>
      <t xml:space="preserve">         -             </t>
    </r>
    <r>
      <rPr>
        <b/>
        <sz val="14"/>
        <rFont val="TH SarabunPSK"/>
        <family val="2"/>
      </rPr>
      <t>แผ่น</t>
    </r>
  </si>
  <si>
    <t xml:space="preserve">     ( นายชิดพล  ชมภูบุตร)</t>
  </si>
  <si>
    <t xml:space="preserve">        ผู้อำนวยการกองช่าง</t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</si>
  <si>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      ผู้อำนวยการกองช่าง</t>
    </r>
  </si>
  <si>
    <r>
      <t>ประเภท</t>
    </r>
    <r>
      <rPr>
        <sz val="14"/>
        <rFont val="TH SarabunPSK"/>
        <family val="2"/>
      </rPr>
      <t xml:space="preserve">                 งานทาง  โครงการก่อสร้างถนนลาดยางแอสฟัลท์ติกคอนกรีต</t>
    </r>
  </si>
  <si>
    <r>
      <t xml:space="preserve">แบบเลขที่      </t>
    </r>
    <r>
      <rPr>
        <sz val="14"/>
        <rFont val="TH SarabunPSK"/>
        <family val="2"/>
      </rPr>
      <t xml:space="preserve">อบต.บ้านม่วง   </t>
    </r>
  </si>
  <si>
    <t>ชื่อโครงการ/งานก่อสร้าง ถนนลาดยางแอสฟัลท์ติกคอนกรีต ผิวจราจรกว้าง 4.00 เมตร ระยะทางยาว 717  เมตร หนา 0.05 เมตร พื้นที่ไม่น้อยกว่า 2,868    ตารางเมตร</t>
  </si>
  <si>
    <r>
      <t>สถานที่ก่อสร้าง</t>
    </r>
    <r>
      <rPr>
        <sz val="12"/>
        <rFont val="TH SarabunPSK"/>
        <family val="2"/>
      </rPr>
      <t xml:space="preserve"> สายเลียบคลองฝั่งซ้าย 2 ขวา  หมู่ที่ 5  ตำบลบ้านม่วง อำเภอบ้านโป่ง  จังหวัดราชบุรี              </t>
    </r>
  </si>
  <si>
    <r>
      <t>ประมาณการโดย</t>
    </r>
    <r>
      <rPr>
        <sz val="12"/>
        <rFont val="TH SarabunPSK"/>
        <family val="2"/>
      </rPr>
      <t xml:space="preserve">  คณะกรรมการกำหนดราคากลาง</t>
    </r>
  </si>
  <si>
    <t>งานลาดยาง PRIME COAT</t>
  </si>
  <si>
    <t>งานผิวทางแอสฟัลทืติกคอนกรีตหนา 0.05 ม.</t>
  </si>
  <si>
    <t>สถานที่ก่อสร้าง สายเลียบคลองฝั่งซ้าย 2 ขวา  หมู่ที่ 5  ตำบลบ้านม่วง</t>
  </si>
  <si>
    <r>
      <t>ผู้ประมาณการ</t>
    </r>
    <r>
      <rPr>
        <sz val="14"/>
        <rFont val="TH SarabunPSK"/>
        <family val="2"/>
      </rPr>
      <t xml:space="preserve">         คณะกรรมการกำหนดราคากลาง   </t>
    </r>
  </si>
  <si>
    <t>คณะกรรมการกำหนดราคากลาง</t>
  </si>
  <si>
    <t xml:space="preserve">                     ประธานกรรมการ</t>
  </si>
  <si>
    <t xml:space="preserve">                 กรรมการ</t>
  </si>
  <si>
    <t xml:space="preserve">                กรรมการ</t>
  </si>
  <si>
    <t xml:space="preserve">       (นางไฉไล  เอี่ยมแก้ว)</t>
  </si>
  <si>
    <t xml:space="preserve">                                         ตามคำสั่งองค์การบริหารส่วนตำบลบ้านม่วงที่       / 2562   ลงวันที่  20   เดือนมิถุนายน พ.ศ 2562</t>
  </si>
  <si>
    <t>บาท /  ตร.ม.</t>
  </si>
  <si>
    <t>งานพื้นทางหินคลุก หนา 0.10 ม. (อัดแน่น)</t>
  </si>
  <si>
    <r>
      <t xml:space="preserve">เมื่อวันที่    18     เดือน  </t>
    </r>
    <r>
      <rPr>
        <sz val="12"/>
        <rFont val="TH SarabunPSK"/>
        <family val="2"/>
      </rPr>
      <t xml:space="preserve">มิถุนายน  </t>
    </r>
    <r>
      <rPr>
        <b/>
        <sz val="12"/>
        <rFont val="TH SarabunPSK"/>
        <family val="2"/>
      </rPr>
      <t>พ.ศ.</t>
    </r>
    <r>
      <rPr>
        <sz val="12"/>
        <rFont val="TH SarabunPSK"/>
        <family val="2"/>
      </rPr>
      <t xml:space="preserve">  2562</t>
    </r>
    <r>
      <rPr>
        <b/>
        <sz val="12"/>
        <rFont val="TH SarabunPSK"/>
        <family val="2"/>
      </rPr>
      <t xml:space="preserve">  </t>
    </r>
    <r>
      <rPr>
        <sz val="12"/>
        <rFont val="TH SarabunPSK"/>
        <family val="2"/>
      </rPr>
      <t xml:space="preserve">   </t>
    </r>
  </si>
  <si>
    <r>
      <t>ประมาณราคา   เมื่อวันที่</t>
    </r>
    <r>
      <rPr>
        <sz val="14"/>
        <rFont val="TH SarabunPSK"/>
        <family val="2"/>
      </rPr>
      <t xml:space="preserve">     18     </t>
    </r>
    <r>
      <rPr>
        <b/>
        <sz val="14"/>
        <rFont val="TH SarabunPSK"/>
        <family val="2"/>
      </rPr>
      <t xml:space="preserve">  เดือน</t>
    </r>
    <r>
      <rPr>
        <sz val="14"/>
        <rFont val="TH SarabunPSK"/>
        <family val="2"/>
      </rPr>
      <t xml:space="preserve">    มิถุนายน                </t>
    </r>
    <r>
      <rPr>
        <b/>
        <sz val="14"/>
        <rFont val="TH SarabunPSK"/>
        <family val="2"/>
      </rPr>
      <t xml:space="preserve"> พ.ศ.</t>
    </r>
    <r>
      <rPr>
        <sz val="14"/>
        <rFont val="TH SarabunPSK"/>
        <family val="2"/>
      </rPr>
      <t xml:space="preserve">    2562</t>
    </r>
  </si>
  <si>
    <t>(หนึ่งล้านสองแสนเจ็ดหมื่นสี่พันสองร้อยบาทถ้วน)</t>
  </si>
  <si>
    <t xml:space="preserve">     เจ้าพนักงานธุรการ</t>
  </si>
  <si>
    <t xml:space="preserve">       (นายคณิณ  นาคอ่อน)</t>
  </si>
  <si>
    <t xml:space="preserve">         ผู้ช่วยช่างไฟฟ้า</t>
  </si>
  <si>
    <t>ตามคำสั่งองค์การบริหารส่วนตำบลบ้านม่วงที่  140 / 2562  ลงวันที่ 17   เดือนมิถุนายน   พ.ศ 2562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</si>
</sst>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00_-;\-* #,##0.0000_-;_-* &quot;-&quot;??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#,##0.000"/>
    <numFmt numFmtId="194" formatCode="0.000"/>
    <numFmt numFmtId="195" formatCode="0.0000"/>
    <numFmt numFmtId="196" formatCode="0.0"/>
    <numFmt numFmtId="197" formatCode="0.00000"/>
    <numFmt numFmtId="198" formatCode="0;[Red]0"/>
    <numFmt numFmtId="199" formatCode="&quot;฿&quot;#,##0.00"/>
    <numFmt numFmtId="200" formatCode="0.0000000"/>
    <numFmt numFmtId="201" formatCode="0.000000"/>
    <numFmt numFmtId="202" formatCode="#,##0.0000"/>
    <numFmt numFmtId="203" formatCode="#,##0.00000"/>
  </numFmts>
  <fonts count="58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name val="AngsanaUPC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vertAlign val="subscript"/>
      <sz val="13"/>
      <color indexed="8"/>
      <name val="TH SarabunPSK"/>
      <family val="2"/>
    </font>
    <font>
      <sz val="12"/>
      <name val="TH SarabunPSK"/>
      <family val="2"/>
    </font>
    <font>
      <b/>
      <sz val="14"/>
      <name val="Angsana New"/>
      <family val="1"/>
    </font>
    <font>
      <sz val="16"/>
      <name val="TH SarabunPSK"/>
      <family val="2"/>
    </font>
    <font>
      <b/>
      <sz val="13"/>
      <name val="TH SarabunPSK"/>
      <family val="2"/>
    </font>
    <font>
      <sz val="10"/>
      <name val="Arial"/>
      <family val="2"/>
    </font>
    <font>
      <sz val="14"/>
      <color indexed="9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3"/>
      <color theme="1"/>
      <name val="TH SarabunPSK"/>
      <family val="2"/>
    </font>
    <font>
      <b/>
      <u val="single"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hair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4" fontId="53" fillId="0" borderId="12" xfId="0" applyNumberFormat="1" applyFont="1" applyBorder="1" applyAlignment="1">
      <alignment/>
    </xf>
    <xf numFmtId="0" fontId="53" fillId="0" borderId="12" xfId="0" applyNumberFormat="1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3" xfId="0" applyFont="1" applyBorder="1" applyAlignment="1">
      <alignment horizontal="center"/>
    </xf>
    <xf numFmtId="4" fontId="53" fillId="0" borderId="13" xfId="0" applyNumberFormat="1" applyFont="1" applyBorder="1" applyAlignment="1">
      <alignment/>
    </xf>
    <xf numFmtId="0" fontId="54" fillId="0" borderId="13" xfId="0" applyFont="1" applyBorder="1" applyAlignment="1">
      <alignment horizontal="center"/>
    </xf>
    <xf numFmtId="0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4" fontId="46" fillId="0" borderId="14" xfId="0" applyNumberFormat="1" applyFont="1" applyBorder="1" applyAlignment="1">
      <alignment/>
    </xf>
    <xf numFmtId="0" fontId="53" fillId="0" borderId="13" xfId="0" applyFont="1" applyBorder="1" applyAlignment="1">
      <alignment horizontal="right"/>
    </xf>
    <xf numFmtId="0" fontId="7" fillId="0" borderId="15" xfId="48" applyFont="1" applyBorder="1">
      <alignment/>
      <protection/>
    </xf>
    <xf numFmtId="0" fontId="9" fillId="0" borderId="15" xfId="48" applyFont="1" applyBorder="1">
      <alignment/>
      <protection/>
    </xf>
    <xf numFmtId="0" fontId="9" fillId="0" borderId="15" xfId="48" applyFont="1" applyBorder="1" applyAlignment="1">
      <alignment horizontal="center"/>
      <protection/>
    </xf>
    <xf numFmtId="0" fontId="7" fillId="0" borderId="16" xfId="48" applyFont="1" applyBorder="1">
      <alignment/>
      <protection/>
    </xf>
    <xf numFmtId="0" fontId="9" fillId="0" borderId="16" xfId="48" applyFont="1" applyBorder="1">
      <alignment/>
      <protection/>
    </xf>
    <xf numFmtId="0" fontId="9" fillId="0" borderId="16" xfId="48" applyFont="1" applyBorder="1" applyAlignment="1">
      <alignment horizontal="center"/>
      <protection/>
    </xf>
    <xf numFmtId="0" fontId="9" fillId="0" borderId="16" xfId="0" applyFont="1" applyBorder="1" applyAlignment="1">
      <alignment/>
    </xf>
    <xf numFmtId="0" fontId="7" fillId="0" borderId="17" xfId="48" applyFont="1" applyBorder="1">
      <alignment/>
      <protection/>
    </xf>
    <xf numFmtId="0" fontId="9" fillId="0" borderId="17" xfId="48" applyFont="1" applyBorder="1">
      <alignment/>
      <protection/>
    </xf>
    <xf numFmtId="0" fontId="9" fillId="0" borderId="17" xfId="48" applyFont="1" applyBorder="1" applyAlignment="1">
      <alignment horizontal="center"/>
      <protection/>
    </xf>
    <xf numFmtId="0" fontId="9" fillId="0" borderId="17" xfId="0" applyFont="1" applyBorder="1" applyAlignment="1">
      <alignment/>
    </xf>
    <xf numFmtId="0" fontId="7" fillId="0" borderId="16" xfId="48" applyFont="1" applyBorder="1" applyAlignment="1">
      <alignment/>
      <protection/>
    </xf>
    <xf numFmtId="0" fontId="54" fillId="0" borderId="1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6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0" fontId="3" fillId="0" borderId="17" xfId="47" applyFont="1" applyBorder="1">
      <alignment/>
      <protection/>
    </xf>
    <xf numFmtId="0" fontId="6" fillId="0" borderId="16" xfId="47" applyFont="1" applyBorder="1">
      <alignment/>
      <protection/>
    </xf>
    <xf numFmtId="0" fontId="3" fillId="0" borderId="16" xfId="47" applyFont="1" applyFill="1" applyBorder="1" applyAlignment="1">
      <alignment horizontal="left"/>
      <protection/>
    </xf>
    <xf numFmtId="0" fontId="3" fillId="0" borderId="15" xfId="47" applyFont="1" applyBorder="1">
      <alignment/>
      <protection/>
    </xf>
    <xf numFmtId="0" fontId="3" fillId="0" borderId="16" xfId="0" applyFont="1" applyBorder="1" applyAlignment="1">
      <alignment vertical="center"/>
    </xf>
    <xf numFmtId="0" fontId="6" fillId="0" borderId="16" xfId="47" applyFont="1" applyBorder="1" applyAlignment="1">
      <alignment vertical="center"/>
      <protection/>
    </xf>
    <xf numFmtId="0" fontId="3" fillId="0" borderId="16" xfId="47" applyFont="1" applyBorder="1" applyAlignment="1">
      <alignment horizontal="left"/>
      <protection/>
    </xf>
    <xf numFmtId="0" fontId="6" fillId="0" borderId="16" xfId="0" applyFont="1" applyBorder="1" applyAlignment="1">
      <alignment/>
    </xf>
    <xf numFmtId="0" fontId="3" fillId="0" borderId="0" xfId="47" applyFont="1" applyBorder="1" applyAlignment="1">
      <alignment horizontal="left"/>
      <protection/>
    </xf>
    <xf numFmtId="0" fontId="3" fillId="0" borderId="19" xfId="47" applyFont="1" applyBorder="1" applyAlignment="1">
      <alignment horizontal="center"/>
      <protection/>
    </xf>
    <xf numFmtId="0" fontId="3" fillId="0" borderId="20" xfId="47" applyFont="1" applyBorder="1" applyAlignment="1">
      <alignment horizontal="center"/>
      <protection/>
    </xf>
    <xf numFmtId="0" fontId="6" fillId="0" borderId="11" xfId="47" applyFont="1" applyBorder="1" applyAlignment="1">
      <alignment horizontal="center"/>
      <protection/>
    </xf>
    <xf numFmtId="0" fontId="6" fillId="0" borderId="11" xfId="47" applyFont="1" applyBorder="1">
      <alignment/>
      <protection/>
    </xf>
    <xf numFmtId="43" fontId="6" fillId="0" borderId="11" xfId="47" applyNumberFormat="1" applyFont="1" applyBorder="1">
      <alignment/>
      <protection/>
    </xf>
    <xf numFmtId="187" fontId="6" fillId="0" borderId="13" xfId="38" applyFont="1" applyBorder="1" applyAlignment="1">
      <alignment/>
    </xf>
    <xf numFmtId="0" fontId="6" fillId="0" borderId="13" xfId="47" applyFont="1" applyBorder="1">
      <alignment/>
      <protection/>
    </xf>
    <xf numFmtId="0" fontId="6" fillId="0" borderId="10" xfId="47" applyFont="1" applyBorder="1">
      <alignment/>
      <protection/>
    </xf>
    <xf numFmtId="0" fontId="6" fillId="0" borderId="13" xfId="47" applyFont="1" applyBorder="1" applyAlignment="1">
      <alignment horizontal="center"/>
      <protection/>
    </xf>
    <xf numFmtId="187" fontId="3" fillId="0" borderId="14" xfId="38" applyFont="1" applyBorder="1" applyAlignment="1">
      <alignment/>
    </xf>
    <xf numFmtId="0" fontId="9" fillId="0" borderId="13" xfId="47" applyFont="1" applyBorder="1">
      <alignment/>
      <protection/>
    </xf>
    <xf numFmtId="0" fontId="3" fillId="0" borderId="21" xfId="47" applyFont="1" applyBorder="1" applyAlignment="1">
      <alignment horizontal="left"/>
      <protection/>
    </xf>
    <xf numFmtId="4" fontId="6" fillId="0" borderId="15" xfId="47" applyNumberFormat="1" applyFont="1" applyBorder="1" applyAlignment="1">
      <alignment horizontal="center"/>
      <protection/>
    </xf>
    <xf numFmtId="0" fontId="6" fillId="0" borderId="15" xfId="47" applyFont="1" applyBorder="1">
      <alignment/>
      <protection/>
    </xf>
    <xf numFmtId="0" fontId="6" fillId="0" borderId="22" xfId="47" applyFont="1" applyBorder="1">
      <alignment/>
      <protection/>
    </xf>
    <xf numFmtId="4" fontId="6" fillId="0" borderId="16" xfId="36" applyNumberFormat="1" applyFont="1" applyBorder="1" applyAlignment="1">
      <alignment horizontal="center"/>
    </xf>
    <xf numFmtId="0" fontId="6" fillId="0" borderId="0" xfId="47" applyFont="1" applyBorder="1">
      <alignment/>
      <protection/>
    </xf>
    <xf numFmtId="43" fontId="6" fillId="0" borderId="0" xfId="36" applyNumberFormat="1" applyFont="1" applyBorder="1" applyAlignment="1">
      <alignment/>
    </xf>
    <xf numFmtId="0" fontId="7" fillId="0" borderId="18" xfId="45" applyFont="1" applyBorder="1" applyAlignment="1">
      <alignment horizontal="center" vertical="center"/>
      <protection/>
    </xf>
    <xf numFmtId="49" fontId="9" fillId="0" borderId="23" xfId="45" applyNumberFormat="1" applyFont="1" applyBorder="1" applyAlignment="1">
      <alignment horizontal="left" vertical="center"/>
      <protection/>
    </xf>
    <xf numFmtId="49" fontId="7" fillId="0" borderId="23" xfId="45" applyNumberFormat="1" applyFont="1" applyBorder="1" applyAlignment="1">
      <alignment horizontal="left" vertical="center"/>
      <protection/>
    </xf>
    <xf numFmtId="0" fontId="9" fillId="0" borderId="18" xfId="45" applyFont="1" applyBorder="1" applyAlignment="1">
      <alignment horizontal="center" vertical="center"/>
      <protection/>
    </xf>
    <xf numFmtId="4" fontId="54" fillId="0" borderId="13" xfId="0" applyNumberFormat="1" applyFont="1" applyBorder="1" applyAlignment="1">
      <alignment/>
    </xf>
    <xf numFmtId="0" fontId="6" fillId="0" borderId="0" xfId="47" applyFont="1" applyAlignment="1">
      <alignment horizontal="center"/>
      <protection/>
    </xf>
    <xf numFmtId="0" fontId="6" fillId="0" borderId="0" xfId="47" applyFont="1" applyAlignment="1">
      <alignment horizontal="right"/>
      <protection/>
    </xf>
    <xf numFmtId="0" fontId="38" fillId="0" borderId="0" xfId="47" applyFont="1" applyAlignment="1">
      <alignment horizontal="left"/>
      <protection/>
    </xf>
    <xf numFmtId="0" fontId="38" fillId="0" borderId="0" xfId="0" applyFont="1" applyAlignment="1">
      <alignment/>
    </xf>
    <xf numFmtId="0" fontId="6" fillId="0" borderId="0" xfId="47" applyFont="1" applyAlignment="1">
      <alignment horizontal="left"/>
      <protection/>
    </xf>
    <xf numFmtId="0" fontId="6" fillId="0" borderId="0" xfId="0" applyFont="1" applyAlignment="1">
      <alignment/>
    </xf>
    <xf numFmtId="4" fontId="55" fillId="0" borderId="13" xfId="0" applyNumberFormat="1" applyFont="1" applyBorder="1" applyAlignment="1">
      <alignment/>
    </xf>
    <xf numFmtId="0" fontId="11" fillId="0" borderId="0" xfId="47" applyFont="1" applyAlignment="1">
      <alignment horizontal="left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12" fillId="0" borderId="0" xfId="47" applyFont="1" applyBorder="1" applyAlignment="1">
      <alignment vertical="center"/>
      <protection/>
    </xf>
    <xf numFmtId="0" fontId="12" fillId="0" borderId="0" xfId="47" applyFont="1" applyBorder="1" applyAlignment="1">
      <alignment horizontal="right" vertical="center"/>
      <protection/>
    </xf>
    <xf numFmtId="0" fontId="56" fillId="0" borderId="0" xfId="0" applyFont="1" applyAlignment="1">
      <alignment horizontal="right"/>
    </xf>
    <xf numFmtId="4" fontId="12" fillId="0" borderId="0" xfId="47" applyNumberFormat="1" applyFont="1" applyBorder="1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4" fontId="12" fillId="0" borderId="24" xfId="47" applyNumberFormat="1" applyFont="1" applyBorder="1" applyAlignment="1">
      <alignment vertical="center"/>
      <protection/>
    </xf>
    <xf numFmtId="4" fontId="53" fillId="0" borderId="13" xfId="0" applyNumberFormat="1" applyFont="1" applyBorder="1" applyAlignment="1">
      <alignment horizontal="right"/>
    </xf>
    <xf numFmtId="0" fontId="11" fillId="0" borderId="0" xfId="47" applyFont="1" applyAlignment="1">
      <alignment horizontal="center"/>
      <protection/>
    </xf>
    <xf numFmtId="0" fontId="11" fillId="0" borderId="0" xfId="47" applyFont="1">
      <alignment/>
      <protection/>
    </xf>
    <xf numFmtId="0" fontId="6" fillId="0" borderId="0" xfId="47" applyFont="1" applyAlignme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left"/>
      <protection/>
    </xf>
    <xf numFmtId="0" fontId="7" fillId="0" borderId="12" xfId="45" applyFont="1" applyBorder="1" applyAlignment="1">
      <alignment horizontal="center" vertical="center"/>
      <protection/>
    </xf>
    <xf numFmtId="49" fontId="7" fillId="0" borderId="25" xfId="45" applyNumberFormat="1" applyFont="1" applyBorder="1" applyAlignment="1">
      <alignment horizontal="left" vertical="center"/>
      <protection/>
    </xf>
    <xf numFmtId="4" fontId="54" fillId="0" borderId="12" xfId="0" applyNumberFormat="1" applyFont="1" applyBorder="1" applyAlignment="1">
      <alignment/>
    </xf>
    <xf numFmtId="0" fontId="54" fillId="0" borderId="12" xfId="0" applyNumberFormat="1" applyFont="1" applyBorder="1" applyAlignment="1">
      <alignment/>
    </xf>
    <xf numFmtId="0" fontId="6" fillId="0" borderId="0" xfId="47" applyFont="1" applyAlignment="1">
      <alignment horizontal="left" vertical="top"/>
      <protection/>
    </xf>
    <xf numFmtId="4" fontId="53" fillId="0" borderId="12" xfId="0" applyNumberFormat="1" applyFont="1" applyBorder="1" applyAlignment="1">
      <alignment horizontal="right"/>
    </xf>
    <xf numFmtId="4" fontId="57" fillId="0" borderId="13" xfId="0" applyNumberFormat="1" applyFont="1" applyBorder="1" applyAlignment="1">
      <alignment/>
    </xf>
    <xf numFmtId="49" fontId="9" fillId="0" borderId="23" xfId="45" applyNumberFormat="1" applyFont="1" applyBorder="1" applyAlignment="1">
      <alignment horizontal="center" vertical="center"/>
      <protection/>
    </xf>
    <xf numFmtId="0" fontId="53" fillId="0" borderId="26" xfId="0" applyFont="1" applyBorder="1" applyAlignment="1">
      <alignment horizontal="right" vertical="center"/>
    </xf>
    <xf numFmtId="43" fontId="53" fillId="0" borderId="27" xfId="36" applyFont="1" applyBorder="1" applyAlignment="1">
      <alignment horizontal="center" vertical="center"/>
    </xf>
    <xf numFmtId="43" fontId="53" fillId="0" borderId="26" xfId="36" applyFont="1" applyBorder="1" applyAlignment="1">
      <alignment vertical="center"/>
    </xf>
    <xf numFmtId="4" fontId="53" fillId="0" borderId="26" xfId="0" applyNumberFormat="1" applyFont="1" applyBorder="1" applyAlignment="1">
      <alignment horizontal="right" vertical="center"/>
    </xf>
    <xf numFmtId="2" fontId="53" fillId="0" borderId="12" xfId="0" applyNumberFormat="1" applyFont="1" applyBorder="1" applyAlignment="1">
      <alignment horizontal="center"/>
    </xf>
    <xf numFmtId="4" fontId="53" fillId="0" borderId="26" xfId="0" applyNumberFormat="1" applyFont="1" applyBorder="1" applyAlignment="1">
      <alignment/>
    </xf>
    <xf numFmtId="43" fontId="53" fillId="0" borderId="26" xfId="36" applyFont="1" applyBorder="1" applyAlignment="1">
      <alignment horizontal="right"/>
    </xf>
    <xf numFmtId="0" fontId="6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47" applyFont="1" applyAlignment="1">
      <alignment horizontal="center"/>
      <protection/>
    </xf>
    <xf numFmtId="0" fontId="6" fillId="0" borderId="0" xfId="47" applyFont="1" applyAlignment="1">
      <alignment/>
      <protection/>
    </xf>
    <xf numFmtId="0" fontId="3" fillId="0" borderId="28" xfId="47" applyFont="1" applyBorder="1" applyAlignment="1">
      <alignment horizontal="left"/>
      <protection/>
    </xf>
    <xf numFmtId="0" fontId="3" fillId="0" borderId="16" xfId="47" applyFont="1" applyBorder="1" applyAlignment="1">
      <alignment horizontal="left"/>
      <protection/>
    </xf>
    <xf numFmtId="0" fontId="3" fillId="0" borderId="15" xfId="47" applyFont="1" applyBorder="1" applyAlignment="1">
      <alignment horizontal="center"/>
      <protection/>
    </xf>
    <xf numFmtId="0" fontId="3" fillId="0" borderId="29" xfId="47" applyFont="1" applyBorder="1" applyAlignment="1">
      <alignment horizontal="center"/>
      <protection/>
    </xf>
    <xf numFmtId="0" fontId="3" fillId="0" borderId="16" xfId="47" applyFont="1" applyFill="1" applyBorder="1" applyAlignment="1">
      <alignment horizontal="left"/>
      <protection/>
    </xf>
    <xf numFmtId="0" fontId="3" fillId="0" borderId="30" xfId="47" applyFont="1" applyBorder="1" applyAlignment="1">
      <alignment horizontal="center" vertical="center"/>
      <protection/>
    </xf>
    <xf numFmtId="0" fontId="3" fillId="0" borderId="31" xfId="47" applyFont="1" applyBorder="1" applyAlignment="1">
      <alignment horizontal="center" vertical="center"/>
      <protection/>
    </xf>
    <xf numFmtId="0" fontId="3" fillId="0" borderId="32" xfId="47" applyFont="1" applyBorder="1" applyAlignment="1">
      <alignment horizontal="center" vertical="center"/>
      <protection/>
    </xf>
    <xf numFmtId="0" fontId="3" fillId="0" borderId="33" xfId="47" applyFont="1" applyBorder="1" applyAlignment="1">
      <alignment horizontal="center" vertical="center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>
      <alignment horizontal="center" vertical="center"/>
      <protection/>
    </xf>
    <xf numFmtId="0" fontId="6" fillId="0" borderId="28" xfId="47" applyFont="1" applyBorder="1" applyAlignment="1">
      <alignment horizontal="left"/>
      <protection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3" fillId="0" borderId="16" xfId="47" applyFont="1" applyBorder="1" applyAlignment="1">
      <alignment/>
      <protection/>
    </xf>
    <xf numFmtId="0" fontId="6" fillId="0" borderId="16" xfId="0" applyFont="1" applyBorder="1" applyAlignment="1">
      <alignment/>
    </xf>
    <xf numFmtId="0" fontId="4" fillId="0" borderId="0" xfId="47" applyFont="1" applyAlignment="1">
      <alignment/>
      <protection/>
    </xf>
    <xf numFmtId="0" fontId="7" fillId="0" borderId="0" xfId="47" applyFont="1" applyBorder="1" applyAlignment="1">
      <alignment horizontal="center" vertical="center"/>
      <protection/>
    </xf>
    <xf numFmtId="0" fontId="46" fillId="0" borderId="17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12" fillId="0" borderId="0" xfId="47" applyFont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3" fillId="0" borderId="0" xfId="45" applyFont="1" applyAlignment="1">
      <alignment horizontal="center"/>
      <protection/>
    </xf>
    <xf numFmtId="0" fontId="52" fillId="0" borderId="36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Sheet1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2 2" xfId="46"/>
    <cellStyle name="ปกติ_Sheet1" xfId="47"/>
    <cellStyle name="ปกติ_Sheet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tabSelected="1" zoomScalePageLayoutView="0" workbookViewId="0" topLeftCell="A1">
      <selection activeCell="M12" sqref="M12"/>
    </sheetView>
  </sheetViews>
  <sheetFormatPr defaultColWidth="9.140625" defaultRowHeight="21.75"/>
  <cols>
    <col min="1" max="1" width="7.7109375" style="0" customWidth="1"/>
    <col min="2" max="2" width="35.8515625" style="0" customWidth="1"/>
    <col min="3" max="3" width="19.28125" style="0" customWidth="1"/>
    <col min="4" max="4" width="13.140625" style="0" customWidth="1"/>
    <col min="5" max="5" width="19.28125" style="0" customWidth="1"/>
    <col min="6" max="6" width="12.00390625" style="0" customWidth="1"/>
  </cols>
  <sheetData>
    <row r="1" spans="1:6" ht="18.75">
      <c r="A1" s="32"/>
      <c r="B1" s="32"/>
      <c r="C1" s="32"/>
      <c r="D1" s="32"/>
      <c r="E1" s="123" t="s">
        <v>22</v>
      </c>
      <c r="F1" s="123"/>
    </row>
    <row r="2" spans="1:6" ht="21">
      <c r="A2" s="124" t="s">
        <v>23</v>
      </c>
      <c r="B2" s="124"/>
      <c r="C2" s="124"/>
      <c r="D2" s="124"/>
      <c r="E2" s="124"/>
      <c r="F2" s="124"/>
    </row>
    <row r="3" spans="1:6" ht="21">
      <c r="A3" s="33"/>
      <c r="B3" s="33"/>
      <c r="C3" s="33"/>
      <c r="D3" s="33"/>
      <c r="E3" s="33"/>
      <c r="F3" s="33"/>
    </row>
    <row r="4" spans="1:6" ht="18.75">
      <c r="A4" s="125" t="s">
        <v>58</v>
      </c>
      <c r="B4" s="126"/>
      <c r="C4" s="126"/>
      <c r="D4" s="126"/>
      <c r="E4" s="126"/>
      <c r="F4" s="126"/>
    </row>
    <row r="5" spans="1:6" ht="18.75">
      <c r="A5" s="34" t="s">
        <v>53</v>
      </c>
      <c r="B5" s="35"/>
      <c r="C5" s="35"/>
      <c r="D5" s="35"/>
      <c r="E5" s="35"/>
      <c r="F5" s="35"/>
    </row>
    <row r="6" spans="1:6" ht="18.75">
      <c r="A6" s="36" t="s">
        <v>65</v>
      </c>
      <c r="B6" s="35"/>
      <c r="C6" s="35"/>
      <c r="D6" s="35"/>
      <c r="E6" s="35"/>
      <c r="F6" s="35"/>
    </row>
    <row r="7" spans="1:6" ht="18.75">
      <c r="A7" s="113" t="s">
        <v>24</v>
      </c>
      <c r="B7" s="113"/>
      <c r="C7" s="113"/>
      <c r="D7" s="37" t="s">
        <v>59</v>
      </c>
      <c r="E7" s="2"/>
      <c r="F7" s="35"/>
    </row>
    <row r="8" spans="1:10" ht="21">
      <c r="A8" s="38" t="s">
        <v>66</v>
      </c>
      <c r="B8" s="39"/>
      <c r="C8" s="39"/>
      <c r="D8" s="39" t="s">
        <v>57</v>
      </c>
      <c r="E8" s="39"/>
      <c r="F8" s="39"/>
      <c r="J8" t="s">
        <v>43</v>
      </c>
    </row>
    <row r="9" spans="1:6" ht="18.75">
      <c r="A9" s="37" t="s">
        <v>25</v>
      </c>
      <c r="B9" s="35"/>
      <c r="C9" s="40" t="s">
        <v>54</v>
      </c>
      <c r="D9" s="41"/>
      <c r="E9" s="35"/>
      <c r="F9" s="35"/>
    </row>
    <row r="10" spans="1:6" ht="19.5" thickBot="1">
      <c r="A10" s="42" t="s">
        <v>76</v>
      </c>
      <c r="B10" s="32"/>
      <c r="C10" s="32"/>
      <c r="D10" s="32"/>
      <c r="E10" s="32"/>
      <c r="F10" s="32"/>
    </row>
    <row r="11" spans="1:6" ht="18.75">
      <c r="A11" s="114" t="s">
        <v>26</v>
      </c>
      <c r="B11" s="116" t="s">
        <v>0</v>
      </c>
      <c r="C11" s="43" t="s">
        <v>27</v>
      </c>
      <c r="D11" s="116" t="s">
        <v>43</v>
      </c>
      <c r="E11" s="43" t="s">
        <v>28</v>
      </c>
      <c r="F11" s="118" t="s">
        <v>29</v>
      </c>
    </row>
    <row r="12" spans="1:6" ht="19.5" thickBot="1">
      <c r="A12" s="115"/>
      <c r="B12" s="117"/>
      <c r="C12" s="44" t="s">
        <v>30</v>
      </c>
      <c r="D12" s="117"/>
      <c r="E12" s="44" t="s">
        <v>30</v>
      </c>
      <c r="F12" s="119"/>
    </row>
    <row r="13" spans="1:6" ht="18.75">
      <c r="A13" s="45">
        <v>1</v>
      </c>
      <c r="B13" s="46" t="s">
        <v>31</v>
      </c>
      <c r="C13" s="47">
        <v>935297.1</v>
      </c>
      <c r="D13" s="46">
        <v>1.3624</v>
      </c>
      <c r="E13" s="48">
        <f>C13*1.3624</f>
        <v>1274248.76904</v>
      </c>
      <c r="F13" s="46"/>
    </row>
    <row r="14" spans="1:6" ht="18.75">
      <c r="A14" s="49"/>
      <c r="B14" s="49" t="s">
        <v>48</v>
      </c>
      <c r="C14" s="49"/>
      <c r="D14" s="49"/>
      <c r="E14" s="49"/>
      <c r="F14" s="49"/>
    </row>
    <row r="15" spans="1:6" ht="18.75">
      <c r="A15" s="49"/>
      <c r="B15" s="49" t="s">
        <v>47</v>
      </c>
      <c r="C15" s="49"/>
      <c r="D15" s="49"/>
      <c r="E15" s="49"/>
      <c r="F15" s="49"/>
    </row>
    <row r="16" spans="1:6" ht="18.75">
      <c r="A16" s="49"/>
      <c r="B16" s="49" t="s">
        <v>46</v>
      </c>
      <c r="C16" s="49"/>
      <c r="D16" s="49"/>
      <c r="E16" s="49"/>
      <c r="F16" s="49"/>
    </row>
    <row r="17" spans="1:6" ht="18.75">
      <c r="A17" s="49"/>
      <c r="B17" s="49" t="s">
        <v>45</v>
      </c>
      <c r="C17" s="49"/>
      <c r="D17" s="49"/>
      <c r="E17" s="50"/>
      <c r="F17" s="49"/>
    </row>
    <row r="18" spans="1:6" ht="18.75">
      <c r="A18" s="51" t="s">
        <v>32</v>
      </c>
      <c r="B18" s="120" t="s">
        <v>33</v>
      </c>
      <c r="C18" s="121"/>
      <c r="D18" s="122"/>
      <c r="E18" s="48">
        <f>SUM(E13:E17)</f>
        <v>1274248.76904</v>
      </c>
      <c r="F18" s="49"/>
    </row>
    <row r="19" spans="1:6" ht="19.5" thickBot="1">
      <c r="A19" s="49"/>
      <c r="B19" s="109" t="s">
        <v>49</v>
      </c>
      <c r="C19" s="110"/>
      <c r="D19" s="35"/>
      <c r="E19" s="52">
        <v>1274200</v>
      </c>
      <c r="F19" s="53"/>
    </row>
    <row r="20" spans="1:6" ht="19.5" thickTop="1">
      <c r="A20" s="49"/>
      <c r="B20" s="54" t="s">
        <v>34</v>
      </c>
      <c r="C20" s="111" t="s">
        <v>77</v>
      </c>
      <c r="D20" s="111"/>
      <c r="E20" s="112"/>
      <c r="F20" s="53"/>
    </row>
    <row r="21" spans="1:6" ht="18.75">
      <c r="A21" s="50"/>
      <c r="B21" s="49" t="s">
        <v>38</v>
      </c>
      <c r="C21" s="55">
        <v>2868</v>
      </c>
      <c r="D21" s="56" t="s">
        <v>14</v>
      </c>
      <c r="E21" s="56"/>
      <c r="F21" s="57"/>
    </row>
    <row r="22" spans="1:6" ht="18.75">
      <c r="A22" s="46"/>
      <c r="B22" s="49" t="s">
        <v>35</v>
      </c>
      <c r="C22" s="58">
        <v>444.29</v>
      </c>
      <c r="D22" s="35" t="s">
        <v>73</v>
      </c>
      <c r="E22" s="35"/>
      <c r="F22" s="57"/>
    </row>
    <row r="23" spans="1:6" ht="18.75">
      <c r="A23" s="59"/>
      <c r="B23" s="59"/>
      <c r="C23" s="60"/>
      <c r="D23" s="59"/>
      <c r="E23" s="59"/>
      <c r="F23" s="59"/>
    </row>
    <row r="24" spans="1:6" ht="21">
      <c r="A24" s="86"/>
      <c r="B24" s="4"/>
      <c r="C24" s="127" t="s">
        <v>67</v>
      </c>
      <c r="D24" s="127"/>
      <c r="E24" s="127"/>
      <c r="F24" s="127"/>
    </row>
    <row r="25" spans="1:6" ht="18.75">
      <c r="A25" s="85" t="s">
        <v>72</v>
      </c>
      <c r="B25" s="106" t="s">
        <v>81</v>
      </c>
      <c r="C25" s="106"/>
      <c r="D25" s="106"/>
      <c r="E25" s="106"/>
      <c r="F25" s="106"/>
    </row>
    <row r="26" spans="1:6" ht="18.75">
      <c r="A26" s="32"/>
      <c r="B26" s="103"/>
      <c r="C26" s="103"/>
      <c r="D26" s="103"/>
      <c r="E26" s="103"/>
      <c r="F26" s="103"/>
    </row>
    <row r="27" spans="1:6" ht="18.75">
      <c r="A27" s="32"/>
      <c r="B27" s="66"/>
      <c r="C27" s="66"/>
      <c r="D27" s="66"/>
      <c r="E27" s="66"/>
      <c r="F27" s="66"/>
    </row>
    <row r="28" spans="1:2" ht="18.75">
      <c r="A28" s="86"/>
      <c r="B28" s="4"/>
    </row>
    <row r="29" spans="1:6" ht="18.75">
      <c r="A29" s="2"/>
      <c r="B29" s="4"/>
      <c r="C29" s="67" t="s">
        <v>13</v>
      </c>
      <c r="D29" s="66"/>
      <c r="E29" s="108" t="s">
        <v>68</v>
      </c>
      <c r="F29" s="108"/>
    </row>
    <row r="30" spans="1:6" ht="18.75">
      <c r="A30" s="2"/>
      <c r="B30" s="66"/>
      <c r="C30" s="107" t="s">
        <v>55</v>
      </c>
      <c r="D30" s="107"/>
      <c r="E30" s="107"/>
      <c r="F30" s="107"/>
    </row>
    <row r="31" spans="1:6" ht="18.75">
      <c r="A31" s="2"/>
      <c r="B31" s="70"/>
      <c r="C31" s="107" t="s">
        <v>56</v>
      </c>
      <c r="D31" s="107"/>
      <c r="E31" s="107"/>
      <c r="F31" s="107"/>
    </row>
    <row r="32" spans="1:6" ht="18.75">
      <c r="A32" s="2"/>
      <c r="B32" s="66"/>
      <c r="C32" s="107"/>
      <c r="D32" s="107"/>
      <c r="E32" s="107"/>
      <c r="F32" s="107"/>
    </row>
    <row r="33" spans="1:6" ht="18.75">
      <c r="A33" s="2"/>
      <c r="B33" s="66"/>
      <c r="C33" s="66"/>
      <c r="D33" s="66"/>
      <c r="E33" s="66"/>
      <c r="F33" s="66"/>
    </row>
    <row r="34" spans="1:6" ht="18.75">
      <c r="A34" s="87"/>
      <c r="B34" s="92"/>
      <c r="C34" s="67"/>
      <c r="D34" s="2"/>
      <c r="E34" s="32"/>
      <c r="F34" s="32"/>
    </row>
    <row r="35" spans="1:6" ht="18.75">
      <c r="A35" s="2"/>
      <c r="B35" s="4"/>
      <c r="C35" s="67" t="s">
        <v>13</v>
      </c>
      <c r="D35" s="66"/>
      <c r="E35" s="107" t="s">
        <v>69</v>
      </c>
      <c r="F35" s="107"/>
    </row>
    <row r="36" spans="1:6" ht="18.75">
      <c r="A36" s="2"/>
      <c r="B36" s="4"/>
      <c r="C36" s="107" t="s">
        <v>71</v>
      </c>
      <c r="D36" s="107"/>
      <c r="E36" s="107"/>
      <c r="F36" s="107"/>
    </row>
    <row r="37" spans="1:6" ht="18.75">
      <c r="A37" s="2"/>
      <c r="B37" s="4"/>
      <c r="C37" s="107" t="s">
        <v>78</v>
      </c>
      <c r="D37" s="107"/>
      <c r="E37" s="107"/>
      <c r="F37" s="107"/>
    </row>
    <row r="38" spans="1:6" ht="18.75">
      <c r="A38" s="2"/>
      <c r="B38" s="4"/>
      <c r="C38" s="68"/>
      <c r="D38" s="68"/>
      <c r="E38" s="68"/>
      <c r="F38" s="68"/>
    </row>
    <row r="39" spans="1:6" ht="18.75">
      <c r="A39" s="2"/>
      <c r="B39" s="4"/>
      <c r="C39" s="68"/>
      <c r="D39" s="68"/>
      <c r="E39" s="68"/>
      <c r="F39" s="68"/>
    </row>
    <row r="40" spans="1:6" ht="18.75">
      <c r="A40" s="3"/>
      <c r="B40" s="2"/>
      <c r="C40" s="69"/>
      <c r="D40" s="69"/>
      <c r="E40" s="69"/>
      <c r="F40" s="69"/>
    </row>
    <row r="41" spans="1:6" ht="18.75">
      <c r="A41" s="70"/>
      <c r="B41" s="2"/>
      <c r="C41" s="67" t="s">
        <v>13</v>
      </c>
      <c r="D41" s="66"/>
      <c r="E41" s="107" t="s">
        <v>70</v>
      </c>
      <c r="F41" s="107"/>
    </row>
    <row r="42" spans="1:6" ht="18.75">
      <c r="A42" s="32"/>
      <c r="B42" s="4"/>
      <c r="C42" s="107" t="s">
        <v>79</v>
      </c>
      <c r="D42" s="107"/>
      <c r="E42" s="107"/>
      <c r="F42" s="107"/>
    </row>
    <row r="43" spans="1:6" ht="18.75">
      <c r="A43" s="71"/>
      <c r="B43" s="4"/>
      <c r="C43" s="107" t="s">
        <v>80</v>
      </c>
      <c r="D43" s="107"/>
      <c r="E43" s="107"/>
      <c r="F43" s="107"/>
    </row>
    <row r="44" spans="1:6" ht="21">
      <c r="A44" s="84"/>
      <c r="B44" s="83"/>
      <c r="C44" s="73"/>
      <c r="D44" s="73"/>
      <c r="E44" s="73"/>
      <c r="F44" s="84"/>
    </row>
  </sheetData>
  <sheetProtection/>
  <mergeCells count="23">
    <mergeCell ref="E41:F41"/>
    <mergeCell ref="C42:F42"/>
    <mergeCell ref="C43:F43"/>
    <mergeCell ref="C30:F30"/>
    <mergeCell ref="C31:F31"/>
    <mergeCell ref="C32:F32"/>
    <mergeCell ref="E35:F35"/>
    <mergeCell ref="C36:F36"/>
    <mergeCell ref="C37:F37"/>
    <mergeCell ref="B18:D18"/>
    <mergeCell ref="B19:C19"/>
    <mergeCell ref="C20:E20"/>
    <mergeCell ref="C24:F24"/>
    <mergeCell ref="B25:F25"/>
    <mergeCell ref="E29:F29"/>
    <mergeCell ref="E1:F1"/>
    <mergeCell ref="A2:F2"/>
    <mergeCell ref="A4:F4"/>
    <mergeCell ref="A7:C7"/>
    <mergeCell ref="A11:A12"/>
    <mergeCell ref="B11:B12"/>
    <mergeCell ref="D11:D12"/>
    <mergeCell ref="F11:F12"/>
  </mergeCells>
  <printOptions/>
  <pageMargins left="0.5118110236220472" right="0.11811023622047245" top="0.38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="120" zoomScaleNormal="120" workbookViewId="0" topLeftCell="A13">
      <selection activeCell="M30" sqref="M30"/>
    </sheetView>
  </sheetViews>
  <sheetFormatPr defaultColWidth="9.140625" defaultRowHeight="21.75"/>
  <cols>
    <col min="1" max="1" width="5.28125" style="0" customWidth="1"/>
    <col min="2" max="2" width="34.57421875" style="0" customWidth="1"/>
    <col min="3" max="3" width="6.421875" style="1" customWidth="1"/>
    <col min="4" max="4" width="8.57421875" style="0" customWidth="1"/>
    <col min="5" max="5" width="10.7109375" style="0" bestFit="1" customWidth="1"/>
    <col min="6" max="6" width="11.421875" style="0" customWidth="1"/>
    <col min="8" max="8" width="12.28125" style="0" customWidth="1"/>
    <col min="9" max="9" width="14.28125" style="0" customWidth="1"/>
  </cols>
  <sheetData>
    <row r="1" spans="8:9" ht="18.75">
      <c r="H1" s="133" t="s">
        <v>12</v>
      </c>
      <c r="I1" s="133"/>
    </row>
    <row r="2" spans="1:9" ht="18.75">
      <c r="A2" s="134" t="s">
        <v>36</v>
      </c>
      <c r="B2" s="134"/>
      <c r="C2" s="134"/>
      <c r="D2" s="134"/>
      <c r="E2" s="134"/>
      <c r="F2" s="134"/>
      <c r="G2" s="134"/>
      <c r="H2" s="134"/>
      <c r="I2" s="134"/>
    </row>
    <row r="3" spans="1:9" ht="18.75">
      <c r="A3" s="18" t="s">
        <v>60</v>
      </c>
      <c r="B3" s="19"/>
      <c r="C3" s="20"/>
      <c r="D3" s="19"/>
      <c r="E3" s="19"/>
      <c r="F3" s="19"/>
      <c r="G3" s="19"/>
      <c r="H3" s="19"/>
      <c r="I3" s="19"/>
    </row>
    <row r="4" spans="1:9" ht="18.75">
      <c r="A4" s="21" t="s">
        <v>61</v>
      </c>
      <c r="B4" s="22"/>
      <c r="C4" s="23"/>
      <c r="D4" s="24"/>
      <c r="E4" s="24"/>
      <c r="F4" s="21"/>
      <c r="G4" s="24"/>
      <c r="H4" s="21"/>
      <c r="I4" s="24"/>
    </row>
    <row r="5" spans="1:9" ht="18.75">
      <c r="A5" s="25" t="s">
        <v>50</v>
      </c>
      <c r="B5" s="26"/>
      <c r="C5" s="27"/>
      <c r="D5" s="28"/>
      <c r="E5" s="28"/>
      <c r="F5" s="25"/>
      <c r="G5" s="28"/>
      <c r="H5" s="21"/>
      <c r="I5" s="28"/>
    </row>
    <row r="6" spans="1:9" ht="18.75">
      <c r="A6" s="21" t="s">
        <v>62</v>
      </c>
      <c r="B6" s="22"/>
      <c r="C6" s="23"/>
      <c r="D6" s="24"/>
      <c r="E6" s="24"/>
      <c r="F6" s="29" t="s">
        <v>75</v>
      </c>
      <c r="G6" s="24"/>
      <c r="H6" s="24"/>
      <c r="I6" s="29"/>
    </row>
    <row r="7" spans="1:9" ht="18.75">
      <c r="A7" s="5" t="s">
        <v>10</v>
      </c>
      <c r="B7" s="135" t="s">
        <v>0</v>
      </c>
      <c r="C7" s="137" t="s">
        <v>1</v>
      </c>
      <c r="D7" s="137" t="s">
        <v>2</v>
      </c>
      <c r="E7" s="5" t="s">
        <v>16</v>
      </c>
      <c r="F7" s="135" t="s">
        <v>3</v>
      </c>
      <c r="G7" s="137" t="s">
        <v>15</v>
      </c>
      <c r="H7" s="5" t="s">
        <v>18</v>
      </c>
      <c r="I7" s="137" t="s">
        <v>4</v>
      </c>
    </row>
    <row r="8" spans="1:9" ht="18.75">
      <c r="A8" s="6" t="s">
        <v>11</v>
      </c>
      <c r="B8" s="136"/>
      <c r="C8" s="138"/>
      <c r="D8" s="138"/>
      <c r="E8" s="6" t="s">
        <v>17</v>
      </c>
      <c r="F8" s="136"/>
      <c r="G8" s="138"/>
      <c r="H8" s="6" t="s">
        <v>19</v>
      </c>
      <c r="I8" s="138"/>
    </row>
    <row r="9" spans="1:9" ht="18.75">
      <c r="A9" s="31">
        <v>1</v>
      </c>
      <c r="B9" s="62" t="s">
        <v>51</v>
      </c>
      <c r="C9" s="95" t="s">
        <v>14</v>
      </c>
      <c r="D9" s="99">
        <v>3226.5</v>
      </c>
      <c r="E9" s="101">
        <v>10.43</v>
      </c>
      <c r="F9" s="97">
        <f>D9*E9</f>
        <v>33652.395</v>
      </c>
      <c r="G9" s="96">
        <v>1.3624</v>
      </c>
      <c r="H9" s="102">
        <f>E9*G9</f>
        <v>14.209832</v>
      </c>
      <c r="I9" s="98">
        <f>D9*H9</f>
        <v>45848.022948</v>
      </c>
    </row>
    <row r="10" spans="1:9" ht="18.75">
      <c r="A10" s="61">
        <v>2</v>
      </c>
      <c r="B10" s="62" t="s">
        <v>74</v>
      </c>
      <c r="C10" s="7" t="s">
        <v>39</v>
      </c>
      <c r="D10" s="93">
        <v>286.8</v>
      </c>
      <c r="E10" s="8">
        <v>613.81</v>
      </c>
      <c r="F10" s="8">
        <f>D10*E10</f>
        <v>176040.70799999998</v>
      </c>
      <c r="G10" s="9">
        <v>1.3624</v>
      </c>
      <c r="H10" s="93">
        <f>E10*G10</f>
        <v>836.254744</v>
      </c>
      <c r="I10" s="8">
        <f>D10*H10</f>
        <v>239837.8605792</v>
      </c>
    </row>
    <row r="11" spans="1:9" ht="18.75">
      <c r="A11" s="64">
        <v>3</v>
      </c>
      <c r="B11" s="62" t="s">
        <v>63</v>
      </c>
      <c r="C11" s="100" t="s">
        <v>14</v>
      </c>
      <c r="D11" s="93">
        <v>2868</v>
      </c>
      <c r="E11" s="8">
        <v>27.66</v>
      </c>
      <c r="F11" s="8">
        <f>D11*E11</f>
        <v>79328.88</v>
      </c>
      <c r="G11" s="9">
        <v>1.3624</v>
      </c>
      <c r="H11" s="93">
        <f>E11*G11</f>
        <v>37.683984</v>
      </c>
      <c r="I11" s="8">
        <f>D11*H11</f>
        <v>108077.666112</v>
      </c>
    </row>
    <row r="12" spans="1:9" ht="18.75">
      <c r="A12" s="61">
        <v>4</v>
      </c>
      <c r="B12" s="62" t="s">
        <v>64</v>
      </c>
      <c r="C12" s="7" t="s">
        <v>14</v>
      </c>
      <c r="D12" s="93">
        <v>2868</v>
      </c>
      <c r="E12" s="8">
        <v>210.84</v>
      </c>
      <c r="F12" s="8">
        <f>D12*E12</f>
        <v>604689.12</v>
      </c>
      <c r="G12" s="9">
        <v>1.3624</v>
      </c>
      <c r="H12" s="8">
        <f>E12*G12</f>
        <v>287.248416</v>
      </c>
      <c r="I12" s="8">
        <f>D12*H12</f>
        <v>823828.457088</v>
      </c>
    </row>
    <row r="13" spans="1:9" ht="18.75">
      <c r="A13" s="61">
        <v>5</v>
      </c>
      <c r="B13" s="62" t="s">
        <v>52</v>
      </c>
      <c r="C13" s="7" t="s">
        <v>14</v>
      </c>
      <c r="D13" s="8">
        <v>143.4</v>
      </c>
      <c r="E13" s="8">
        <v>290</v>
      </c>
      <c r="F13" s="8">
        <f>D13*E13</f>
        <v>41586</v>
      </c>
      <c r="G13" s="9">
        <v>1.3624</v>
      </c>
      <c r="H13" s="8">
        <f>E13*G13</f>
        <v>395.096</v>
      </c>
      <c r="I13" s="8">
        <f>D13*H13</f>
        <v>56656.7664</v>
      </c>
    </row>
    <row r="14" spans="1:9" ht="18.75">
      <c r="A14" s="30"/>
      <c r="B14" s="62"/>
      <c r="C14" s="7"/>
      <c r="D14" s="8"/>
      <c r="E14" s="8"/>
      <c r="F14" s="8"/>
      <c r="G14" s="9"/>
      <c r="H14" s="8"/>
      <c r="I14" s="8"/>
    </row>
    <row r="15" spans="1:9" ht="18.75">
      <c r="A15" s="61"/>
      <c r="B15" s="62"/>
      <c r="C15" s="7"/>
      <c r="D15" s="93"/>
      <c r="E15" s="8"/>
      <c r="F15" s="8"/>
      <c r="G15" s="9"/>
      <c r="H15" s="8"/>
      <c r="I15" s="8"/>
    </row>
    <row r="16" spans="1:9" ht="18.75">
      <c r="A16" s="30"/>
      <c r="B16" s="62"/>
      <c r="C16" s="7"/>
      <c r="D16" s="8"/>
      <c r="E16" s="8"/>
      <c r="F16" s="8"/>
      <c r="G16" s="9"/>
      <c r="H16" s="8"/>
      <c r="I16" s="8"/>
    </row>
    <row r="17" spans="1:9" ht="18.75">
      <c r="A17" s="61"/>
      <c r="B17" s="63"/>
      <c r="C17" s="7"/>
      <c r="D17" s="8"/>
      <c r="E17" s="8"/>
      <c r="F17" s="8"/>
      <c r="G17" s="9"/>
      <c r="H17" s="8"/>
      <c r="I17" s="8"/>
    </row>
    <row r="18" spans="1:9" ht="18.75">
      <c r="A18" s="30"/>
      <c r="B18" s="62"/>
      <c r="C18" s="7"/>
      <c r="D18" s="8"/>
      <c r="E18" s="8"/>
      <c r="F18" s="8"/>
      <c r="G18" s="9"/>
      <c r="H18" s="8"/>
      <c r="I18" s="8"/>
    </row>
    <row r="19" spans="1:9" ht="18.75">
      <c r="A19" s="30"/>
      <c r="B19" s="62"/>
      <c r="C19" s="7"/>
      <c r="D19" s="8"/>
      <c r="E19" s="8"/>
      <c r="F19" s="8"/>
      <c r="G19" s="9"/>
      <c r="H19" s="8"/>
      <c r="I19" s="8"/>
    </row>
    <row r="20" spans="1:9" ht="18.75">
      <c r="A20" s="64"/>
      <c r="B20" s="62"/>
      <c r="C20" s="7"/>
      <c r="D20" s="8"/>
      <c r="E20" s="8"/>
      <c r="F20" s="8"/>
      <c r="G20" s="9"/>
      <c r="H20" s="8"/>
      <c r="I20" s="8"/>
    </row>
    <row r="21" spans="1:9" ht="18.75">
      <c r="A21" s="30"/>
      <c r="B21" s="62"/>
      <c r="C21" s="7"/>
      <c r="D21" s="8"/>
      <c r="E21" s="8"/>
      <c r="F21" s="8"/>
      <c r="G21" s="9"/>
      <c r="H21" s="8"/>
      <c r="I21" s="8"/>
    </row>
    <row r="22" spans="1:9" ht="18.75">
      <c r="A22" s="88"/>
      <c r="B22" s="89"/>
      <c r="C22" s="31"/>
      <c r="D22" s="90"/>
      <c r="E22" s="90"/>
      <c r="F22" s="90"/>
      <c r="G22" s="91"/>
      <c r="H22" s="90"/>
      <c r="I22" s="90"/>
    </row>
    <row r="23" spans="1:9" ht="18.75">
      <c r="A23" s="30"/>
      <c r="B23" s="62"/>
      <c r="C23" s="7"/>
      <c r="D23" s="8"/>
      <c r="E23" s="8"/>
      <c r="F23" s="8"/>
      <c r="G23" s="9"/>
      <c r="H23" s="8"/>
      <c r="I23" s="8"/>
    </row>
    <row r="24" spans="1:9" ht="18.75">
      <c r="A24" s="10"/>
      <c r="B24" s="13" t="s">
        <v>37</v>
      </c>
      <c r="C24" s="11"/>
      <c r="D24" s="12"/>
      <c r="E24" s="72"/>
      <c r="F24" s="94">
        <f>SUM(F9:F23)</f>
        <v>935297.103</v>
      </c>
      <c r="G24" s="65"/>
      <c r="H24" s="65"/>
      <c r="I24" s="65">
        <f>SUM(I9:I23)</f>
        <v>1274248.7731272</v>
      </c>
    </row>
    <row r="25" spans="7:9" ht="19.5" thickBot="1">
      <c r="G25" s="129" t="s">
        <v>20</v>
      </c>
      <c r="H25" s="130"/>
      <c r="I25" s="16"/>
    </row>
    <row r="26" spans="5:8" ht="19.5" thickTop="1">
      <c r="E26" s="132" t="str">
        <f>_xlfn.BAHTTEXT(I25)</f>
        <v>ศูนย์บาทถ้วน</v>
      </c>
      <c r="F26" s="132"/>
      <c r="G26" s="132"/>
      <c r="H26" s="132"/>
    </row>
    <row r="27" spans="1:8" ht="18.75">
      <c r="A27" s="14"/>
      <c r="B27" s="15" t="s">
        <v>5</v>
      </c>
      <c r="C27" s="105"/>
      <c r="D27" s="15"/>
      <c r="E27" s="15"/>
      <c r="F27" s="15"/>
      <c r="G27" s="104" t="s">
        <v>9</v>
      </c>
      <c r="H27" s="12">
        <f>F24</f>
        <v>935297.103</v>
      </c>
    </row>
    <row r="28" spans="1:8" ht="18.75">
      <c r="A28" s="15"/>
      <c r="B28" s="15" t="s">
        <v>6</v>
      </c>
      <c r="C28" s="105"/>
      <c r="D28" s="15"/>
      <c r="E28" s="15"/>
      <c r="F28" s="15"/>
      <c r="G28" s="104" t="s">
        <v>9</v>
      </c>
      <c r="H28" s="17" t="s">
        <v>21</v>
      </c>
    </row>
    <row r="29" spans="1:8" ht="18.75">
      <c r="A29" s="15"/>
      <c r="B29" s="15" t="s">
        <v>7</v>
      </c>
      <c r="C29" s="105"/>
      <c r="D29" s="15"/>
      <c r="E29" s="15"/>
      <c r="F29" s="15"/>
      <c r="G29" s="104" t="s">
        <v>9</v>
      </c>
      <c r="H29" s="82" t="s">
        <v>21</v>
      </c>
    </row>
    <row r="30" spans="1:8" ht="18.75">
      <c r="A30" s="15"/>
      <c r="B30" s="15" t="s">
        <v>8</v>
      </c>
      <c r="C30" s="105" t="s">
        <v>44</v>
      </c>
      <c r="D30" s="15"/>
      <c r="E30" s="15"/>
      <c r="F30" s="15"/>
      <c r="G30" s="104" t="s">
        <v>9</v>
      </c>
      <c r="H30" s="12">
        <f>H27*0.3624</f>
        <v>338951.6701272</v>
      </c>
    </row>
    <row r="31" spans="1:9" ht="18.75">
      <c r="A31" s="74"/>
      <c r="B31" s="75"/>
      <c r="C31" s="75"/>
      <c r="D31" s="74"/>
      <c r="E31" s="76"/>
      <c r="F31" s="77" t="s">
        <v>40</v>
      </c>
      <c r="G31" s="78" t="s">
        <v>9</v>
      </c>
      <c r="H31" s="79">
        <f>SUM(H27:H30)</f>
        <v>1274248.7731272</v>
      </c>
      <c r="I31" s="80" t="s">
        <v>41</v>
      </c>
    </row>
    <row r="32" spans="1:9" ht="19.5" thickBot="1">
      <c r="A32" s="74"/>
      <c r="B32" s="75"/>
      <c r="C32" s="75"/>
      <c r="D32" s="74"/>
      <c r="E32" s="131" t="s">
        <v>42</v>
      </c>
      <c r="F32" s="131"/>
      <c r="G32" s="78" t="s">
        <v>9</v>
      </c>
      <c r="H32" s="81">
        <v>1274200</v>
      </c>
      <c r="I32" s="80" t="s">
        <v>41</v>
      </c>
    </row>
    <row r="33" spans="1:9" ht="19.5" thickTop="1">
      <c r="A33" s="15"/>
      <c r="B33" s="105"/>
      <c r="C33" s="105"/>
      <c r="D33" s="15"/>
      <c r="E33" s="128"/>
      <c r="F33" s="128"/>
      <c r="G33" s="128"/>
      <c r="H33" s="128"/>
      <c r="I33" s="128"/>
    </row>
  </sheetData>
  <sheetProtection/>
  <mergeCells count="12">
    <mergeCell ref="H1:I1"/>
    <mergeCell ref="A2:I2"/>
    <mergeCell ref="G25:H25"/>
    <mergeCell ref="E26:H26"/>
    <mergeCell ref="E32:F32"/>
    <mergeCell ref="E33:I33"/>
    <mergeCell ref="B7:B8"/>
    <mergeCell ref="C7:C8"/>
    <mergeCell ref="D7:D8"/>
    <mergeCell ref="F7:F8"/>
    <mergeCell ref="G7:G8"/>
    <mergeCell ref="I7:I8"/>
  </mergeCells>
  <printOptions/>
  <pageMargins left="0.17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SVOA</cp:lastModifiedBy>
  <cp:lastPrinted>2019-06-21T02:34:51Z</cp:lastPrinted>
  <dcterms:created xsi:type="dcterms:W3CDTF">2012-06-18T06:05:28Z</dcterms:created>
  <dcterms:modified xsi:type="dcterms:W3CDTF">2019-06-21T04:24:22Z</dcterms:modified>
  <cp:category/>
  <cp:version/>
  <cp:contentType/>
  <cp:contentStatus/>
</cp:coreProperties>
</file>